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下达 " sheetId="1" r:id="rId1"/>
    <sheet name="Sheet1" sheetId="2" r:id="rId2"/>
  </sheets>
  <definedNames>
    <definedName name="_xlnm.Print_Titles" localSheetId="0">'拟下达 '!$2:$5</definedName>
  </definedNames>
  <calcPr fullCalcOnLoad="1"/>
</workbook>
</file>

<file path=xl/sharedStrings.xml><?xml version="1.0" encoding="utf-8"?>
<sst xmlns="http://schemas.openxmlformats.org/spreadsheetml/2006/main" count="129" uniqueCount="113">
  <si>
    <t>附件</t>
  </si>
  <si>
    <t>乐清市2020年度智能化技术改造项目财政专项资金（第六批）</t>
  </si>
  <si>
    <t>单位：万元</t>
  </si>
  <si>
    <t>编号</t>
  </si>
  <si>
    <t>企业名称</t>
  </si>
  <si>
    <t>项目名称</t>
  </si>
  <si>
    <t>立项金额</t>
  </si>
  <si>
    <t>实际核定金额</t>
  </si>
  <si>
    <t>其中</t>
  </si>
  <si>
    <t>合计补助金额</t>
  </si>
  <si>
    <t>亩均
评价</t>
  </si>
  <si>
    <t>备注</t>
  </si>
  <si>
    <t>国产、进口设备</t>
  </si>
  <si>
    <t>本辖区设备</t>
  </si>
  <si>
    <t>三轴工业机器人</t>
  </si>
  <si>
    <t>信息化设备</t>
  </si>
  <si>
    <t>核定金额</t>
  </si>
  <si>
    <t>补助比例</t>
  </si>
  <si>
    <t>补助金额</t>
  </si>
  <si>
    <t>乐清市双狮机械设备有限公司</t>
  </si>
  <si>
    <t>年新增2000台自动钻孔机技改项目</t>
  </si>
  <si>
    <t>浙江康洁电气有限公司</t>
  </si>
  <si>
    <t>浙江康洁电气有限公司年产2000套成套柜架技术改造项目</t>
  </si>
  <si>
    <t>浙江万峰塑料有限公司</t>
  </si>
  <si>
    <t>年新增300吨改性塑料品多功能自锁尼龙扎带系列产品生产线技术改造项目</t>
  </si>
  <si>
    <t>浙江天进气动元件有限公司</t>
  </si>
  <si>
    <t>年增产20万只气缸技术改造项目</t>
  </si>
  <si>
    <t>乐清市王新塑化有限公司</t>
  </si>
  <si>
    <t>年新增1480吨塑胶件技术改造项目</t>
  </si>
  <si>
    <t>浙江精禾精密科技有限公司</t>
  </si>
  <si>
    <t>年增产3万只轴承滑块生产线技改项目</t>
  </si>
  <si>
    <t>台鸣电机科技有限公司</t>
  </si>
  <si>
    <t>年产50万台电机线圈转子技术改造项目</t>
  </si>
  <si>
    <t>浙江中煤液压机械有限公司</t>
  </si>
  <si>
    <t>年产3000万阀类技术改造项目</t>
  </si>
  <si>
    <t>A+</t>
  </si>
  <si>
    <t>昌浩电气有限公司</t>
  </si>
  <si>
    <t>年新增800套成套设备技术改造项目</t>
  </si>
  <si>
    <t>乐清市超强管业有限公司</t>
  </si>
  <si>
    <t>年新增30万米管桩技术改造项目</t>
  </si>
  <si>
    <t>浙江瑞亨精密工具有限公司</t>
  </si>
  <si>
    <t>年新增200万支数控机床高精密硬质合金刀具生产线技改项目</t>
  </si>
  <si>
    <t>温州曼佳电气有限公司</t>
  </si>
  <si>
    <t>年新增1500套高低压成套设备技术改造项目</t>
  </si>
  <si>
    <t>乐清市上科电器有限公司</t>
  </si>
  <si>
    <t>年新增马达保护器12万套自动化设备技术改造项目</t>
  </si>
  <si>
    <t>浙江新宏基真空电器有限公司</t>
  </si>
  <si>
    <t>浙江新宏基真空电器有限公司年产1万台防爆开关的技术改造项目</t>
  </si>
  <si>
    <t>沈海防爆科技有限公司</t>
  </si>
  <si>
    <t>年产防爆灯9只防爆灯,44万只防爆电器,6000套防爆配电箱等生产线技改项目</t>
  </si>
  <si>
    <t>北二变电气有限公司</t>
  </si>
  <si>
    <t>年新增1000台干式变压器的技术改造项目</t>
  </si>
  <si>
    <t>雷邦电气有限公司</t>
  </si>
  <si>
    <t>年新增1500台环网柜的技改项目</t>
  </si>
  <si>
    <t>浙江丰源电器配件有限公司</t>
  </si>
  <si>
    <t>年新增1600万套断路器外壳的技术改造项目</t>
  </si>
  <si>
    <t>浙江博瑞塑料有限公司</t>
  </si>
  <si>
    <t>年新增1200万套NXB小型断路器塑料配件技术改造项目</t>
  </si>
  <si>
    <t>浙江百宸电气有限公司</t>
  </si>
  <si>
    <t>浙江百宸电气有限公司年新增74万只冲压件技术改造项目</t>
  </si>
  <si>
    <t>乐清市纪豪电器有限公司</t>
  </si>
  <si>
    <t>年产3500万只塑料件和500万只胶木件技术改造项目</t>
  </si>
  <si>
    <t>浙江越固电力科技有限公司</t>
  </si>
  <si>
    <t>年产300万只电力金具技术改造项目</t>
  </si>
  <si>
    <t>浙江科变电气有限公司</t>
  </si>
  <si>
    <t>年产300套成套设备技术改造项目</t>
  </si>
  <si>
    <t>联奔电气科技有限公司</t>
  </si>
  <si>
    <t>年产新国网费控智能表箱35万套/只 、新南网费控智能电表箱15万套/只</t>
  </si>
  <si>
    <t>乐清市合达电子有限公司</t>
  </si>
  <si>
    <t>年新增2000万套接插件舌片技术改造项目</t>
  </si>
  <si>
    <t>乐清昌德成电子有限公司</t>
  </si>
  <si>
    <t>年产12亿只电子接插件生产线节能技术改造项目</t>
  </si>
  <si>
    <t>浙江创佳电子有限公司</t>
  </si>
  <si>
    <t>年产5000万个超小型高可靠连接器技术改造项目</t>
  </si>
  <si>
    <t>浙江天超电器有限公司</t>
  </si>
  <si>
    <t>年新增200万条汽车车灯连接线束技术改造项目</t>
  </si>
  <si>
    <t>温州奕龙汽车零部件有限公司</t>
  </si>
  <si>
    <t>年产20万台电控硅油风扇离合器智能制造技术改造项目</t>
  </si>
  <si>
    <t>浙江合兴电子元件有限公司</t>
  </si>
  <si>
    <t>年产500套贴片类连接器技术改造项目</t>
  </si>
  <si>
    <t>浙江联扬塑料有限公司</t>
  </si>
  <si>
    <t>年新增500万塑料件技术改造项目</t>
  </si>
  <si>
    <t>乐清市万国电子科技有限公司</t>
  </si>
  <si>
    <t>年新增100万只摩托车、汽车配件的技术改造项目</t>
  </si>
  <si>
    <t>浙江德利接插件有限公司</t>
  </si>
  <si>
    <t>年新增600万只新型精密电子连接器系列产品生产线技术改造项目</t>
  </si>
  <si>
    <t>乐清市吴林电器实业有限公司</t>
  </si>
  <si>
    <t>年新增7万套电机技术改造项目</t>
  </si>
  <si>
    <t>浙江乐磁电子有限公司</t>
  </si>
  <si>
    <t>年产2000万只开关插座的技术改造项目</t>
  </si>
  <si>
    <t>浙江超吉好电气有限公司</t>
  </si>
  <si>
    <t>年新增500万只电子接插件生产线技术改造项目</t>
  </si>
  <si>
    <t>浙江温达电子有限公司</t>
  </si>
  <si>
    <t>年产18000万只1.5ZH、2.0PH、2.5XH、针座连接器等系列产品生产线技术改造项目</t>
  </si>
  <si>
    <t>浙江欧麦特电子有限公司</t>
  </si>
  <si>
    <t>年新增1500万套新能源汽车连接器的技术改造项目</t>
  </si>
  <si>
    <t>浙江金佳电子有限公司</t>
  </si>
  <si>
    <t>年产2000万个0.5PFC产品技改项目</t>
  </si>
  <si>
    <t>东铁集团有限公司</t>
  </si>
  <si>
    <t>年产6万套不锈钢A型球芯折角塞门、40万只衬套技术改造项目</t>
  </si>
  <si>
    <t>浙江德威硬质合金制造有限公司</t>
  </si>
  <si>
    <t>年新增60吨硬质合金生产线技术改造项目</t>
  </si>
  <si>
    <t>乐清市东洋工具有限公司</t>
  </si>
  <si>
    <t>年新增200万只建工钻头生产线技术改造项目</t>
  </si>
  <si>
    <t>乐清市日业电气有限公司</t>
  </si>
  <si>
    <t>新增年产2000万套小型断路器配件项目</t>
  </si>
  <si>
    <t>浙江红星电业有限公司</t>
  </si>
  <si>
    <t>年新增1亿只贴面片连接器系列新产品技术改造项目</t>
  </si>
  <si>
    <t>乐清市东亚紧固件有限公司</t>
  </si>
  <si>
    <t>年产12000吨六角螺丝螺母技术改造项目</t>
  </si>
  <si>
    <t>温州公大模架科技有限公司</t>
  </si>
  <si>
    <t>年产6000套模架、模具技术改造项目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</si>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</sst>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8"/>
      <color indexed="8"/>
      <name val="宋体"/>
      <family val="0"/>
    </font>
    <font>
      <sz val="1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8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9"/>
      <color rgb="FF000000"/>
      <name val="仿宋_GB2312"/>
      <family val="3"/>
    </font>
    <font>
      <sz val="11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6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18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0" fillId="19" borderId="0" applyNumberFormat="0" applyBorder="0" applyAlignment="0" applyProtection="0"/>
    <xf numFmtId="0" fontId="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 vertical="center"/>
      <protection/>
    </xf>
    <xf numFmtId="0" fontId="27" fillId="0" borderId="0">
      <alignment/>
      <protection/>
    </xf>
  </cellStyleXfs>
  <cellXfs count="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 shrinkToFit="1" readingOrder="1"/>
    </xf>
    <xf numFmtId="176" fontId="5" fillId="0" borderId="10" xfId="0" applyNumberFormat="1" applyFont="1" applyFill="1" applyBorder="1" applyAlignment="1">
      <alignment horizontal="center" vertical="center" wrapText="1" shrinkToFit="1" readingOrder="1"/>
    </xf>
    <xf numFmtId="0" fontId="5" fillId="0" borderId="11" xfId="0" applyFont="1" applyFill="1" applyBorder="1" applyAlignment="1">
      <alignment horizontal="center" vertical="center" wrapText="1" shrinkToFit="1" readingOrder="1"/>
    </xf>
    <xf numFmtId="176" fontId="5" fillId="0" borderId="12" xfId="0" applyNumberFormat="1" applyFont="1" applyFill="1" applyBorder="1" applyAlignment="1">
      <alignment horizontal="center" vertical="center" wrapText="1" shrinkToFit="1" readingOrder="1"/>
    </xf>
    <xf numFmtId="176" fontId="5" fillId="0" borderId="13" xfId="0" applyNumberFormat="1" applyFont="1" applyFill="1" applyBorder="1" applyAlignment="1">
      <alignment horizontal="center" vertical="center" wrapText="1" shrinkToFit="1" readingOrder="1"/>
    </xf>
    <xf numFmtId="0" fontId="5" fillId="0" borderId="14" xfId="0" applyFont="1" applyFill="1" applyBorder="1" applyAlignment="1">
      <alignment horizontal="center" vertical="center" wrapText="1" shrinkToFit="1" readingOrder="1"/>
    </xf>
    <xf numFmtId="176" fontId="5" fillId="0" borderId="15" xfId="0" applyNumberFormat="1" applyFont="1" applyFill="1" applyBorder="1" applyAlignment="1">
      <alignment horizontal="center" vertical="center" wrapText="1" shrinkToFit="1" readingOrder="1"/>
    </xf>
    <xf numFmtId="0" fontId="29" fillId="0" borderId="13" xfId="0" applyFont="1" applyFill="1" applyBorder="1" applyAlignment="1">
      <alignment horizontal="center" vertical="center" wrapText="1" shrinkToFit="1"/>
    </xf>
    <xf numFmtId="0" fontId="6" fillId="0" borderId="16" xfId="0" applyNumberFormat="1" applyFont="1" applyFill="1" applyBorder="1" applyAlignment="1">
      <alignment horizontal="center" vertical="center" wrapText="1" shrinkToFit="1" readingOrder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176" fontId="5" fillId="0" borderId="17" xfId="0" applyNumberFormat="1" applyFont="1" applyFill="1" applyBorder="1" applyAlignment="1">
      <alignment horizontal="center" vertical="center" wrapText="1" shrinkToFit="1" readingOrder="1"/>
    </xf>
    <xf numFmtId="0" fontId="6" fillId="0" borderId="13" xfId="70" applyFont="1" applyFill="1" applyBorder="1" applyAlignment="1">
      <alignment horizontal="center" vertical="center" wrapText="1" shrinkToFit="1"/>
      <protection/>
    </xf>
    <xf numFmtId="9" fontId="5" fillId="0" borderId="13" xfId="0" applyNumberFormat="1" applyFont="1" applyFill="1" applyBorder="1" applyAlignment="1">
      <alignment horizontal="center" vertical="center" wrapText="1" shrinkToFit="1" readingOrder="1"/>
    </xf>
    <xf numFmtId="0" fontId="5" fillId="0" borderId="13" xfId="0" applyFont="1" applyFill="1" applyBorder="1" applyAlignment="1">
      <alignment horizontal="center" vertical="center" wrapText="1" shrinkToFit="1" readingOrder="1"/>
    </xf>
    <xf numFmtId="9" fontId="5" fillId="0" borderId="13" xfId="0" applyNumberFormat="1" applyFont="1" applyFill="1" applyBorder="1" applyAlignment="1">
      <alignment horizontal="center" vertical="center" wrapText="1" shrinkToFit="1"/>
    </xf>
    <xf numFmtId="9" fontId="6" fillId="0" borderId="13" xfId="0" applyNumberFormat="1" applyFont="1" applyFill="1" applyBorder="1" applyAlignment="1">
      <alignment horizontal="center" vertical="center" wrapText="1" shrinkToFit="1" readingOrder="1"/>
    </xf>
    <xf numFmtId="176" fontId="6" fillId="0" borderId="17" xfId="0" applyNumberFormat="1" applyFont="1" applyFill="1" applyBorder="1" applyAlignment="1">
      <alignment horizontal="center" vertical="center" wrapText="1" shrinkToFit="1" readingOrder="1"/>
    </xf>
    <xf numFmtId="0" fontId="6" fillId="0" borderId="13" xfId="0" applyFont="1" applyFill="1" applyBorder="1" applyAlignment="1">
      <alignment horizontal="center" vertical="center" wrapText="1" shrinkToFit="1" readingOrder="1"/>
    </xf>
    <xf numFmtId="9" fontId="6" fillId="0" borderId="13" xfId="0" applyNumberFormat="1" applyFont="1" applyFill="1" applyBorder="1" applyAlignment="1">
      <alignment horizontal="center" vertical="center" wrapText="1" shrinkToFit="1"/>
    </xf>
    <xf numFmtId="176" fontId="6" fillId="0" borderId="13" xfId="0" applyNumberFormat="1" applyFont="1" applyFill="1" applyBorder="1" applyAlignment="1">
      <alignment horizontal="center" vertical="center" wrapText="1" shrinkToFit="1" readingOrder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176" fontId="5" fillId="0" borderId="19" xfId="0" applyNumberFormat="1" applyFont="1" applyFill="1" applyBorder="1" applyAlignment="1">
      <alignment horizontal="center" vertical="center" wrapText="1" shrinkToFit="1" readingOrder="1"/>
    </xf>
    <xf numFmtId="0" fontId="6" fillId="0" borderId="16" xfId="70" applyFont="1" applyFill="1" applyBorder="1" applyAlignment="1">
      <alignment horizontal="center" vertical="center" wrapText="1" shrinkToFit="1"/>
      <protection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6" xfId="0" applyNumberFormat="1" applyFont="1" applyFill="1" applyBorder="1" applyAlignment="1">
      <alignment horizontal="center" vertical="center" wrapText="1" shrinkToFit="1" readingOrder="1"/>
    </xf>
    <xf numFmtId="0" fontId="6" fillId="0" borderId="20" xfId="0" applyNumberFormat="1" applyFont="1" applyFill="1" applyBorder="1" applyAlignment="1">
      <alignment horizontal="center" vertical="center" wrapText="1" shrinkToFit="1" readingOrder="1"/>
    </xf>
    <xf numFmtId="176" fontId="5" fillId="0" borderId="13" xfId="0" applyNumberFormat="1" applyFont="1" applyFill="1" applyBorder="1" applyAlignment="1">
      <alignment horizontal="center" vertical="center" wrapText="1" shrinkToFit="1"/>
    </xf>
    <xf numFmtId="176" fontId="6" fillId="0" borderId="13" xfId="70" applyNumberFormat="1" applyFont="1" applyFill="1" applyBorder="1" applyAlignment="1">
      <alignment horizontal="center" vertical="center" wrapText="1" shrinkToFit="1"/>
      <protection/>
    </xf>
    <xf numFmtId="0" fontId="5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176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right" vertical="center"/>
    </xf>
    <xf numFmtId="176" fontId="5" fillId="0" borderId="21" xfId="0" applyNumberFormat="1" applyFont="1" applyFill="1" applyBorder="1" applyAlignment="1">
      <alignment horizontal="center" vertical="center" wrapText="1" shrinkToFit="1" readingOrder="1"/>
    </xf>
    <xf numFmtId="176" fontId="5" fillId="0" borderId="22" xfId="0" applyNumberFormat="1" applyFont="1" applyFill="1" applyBorder="1" applyAlignment="1">
      <alignment horizontal="center" vertical="center" wrapText="1" shrinkToFit="1" readingOrder="1"/>
    </xf>
    <xf numFmtId="176" fontId="5" fillId="0" borderId="23" xfId="0" applyNumberFormat="1" applyFont="1" applyFill="1" applyBorder="1" applyAlignment="1">
      <alignment horizontal="center" vertical="center" wrapText="1" shrinkToFit="1"/>
    </xf>
    <xf numFmtId="9" fontId="5" fillId="0" borderId="16" xfId="0" applyNumberFormat="1" applyFont="1" applyFill="1" applyBorder="1" applyAlignment="1">
      <alignment horizontal="center" vertical="center" wrapText="1" shrinkToFit="1" readingOrder="1"/>
    </xf>
    <xf numFmtId="0" fontId="7" fillId="0" borderId="16" xfId="0" applyFont="1" applyFill="1" applyBorder="1" applyAlignment="1">
      <alignment horizontal="center" vertical="center" wrapText="1" shrinkToFit="1" readingOrder="1"/>
    </xf>
    <xf numFmtId="177" fontId="0" fillId="0" borderId="0" xfId="0" applyNumberForma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 shrinkToFit="1" readingOrder="1"/>
    </xf>
    <xf numFmtId="0" fontId="5" fillId="0" borderId="16" xfId="69" applyFont="1" applyFill="1" applyBorder="1" applyAlignment="1">
      <alignment horizontal="center" vertical="center" wrapText="1" shrinkToFit="1"/>
      <protection/>
    </xf>
    <xf numFmtId="0" fontId="5" fillId="0" borderId="16" xfId="0" applyFont="1" applyFill="1" applyBorder="1" applyAlignment="1">
      <alignment horizontal="center" vertical="center" wrapText="1" shrinkToFit="1"/>
    </xf>
    <xf numFmtId="0" fontId="6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77" fontId="30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 shrinkToFit="1" readingOrder="1"/>
    </xf>
    <xf numFmtId="177" fontId="1" fillId="0" borderId="0" xfId="0" applyNumberFormat="1" applyFont="1" applyFill="1" applyAlignment="1">
      <alignment vertical="center"/>
    </xf>
    <xf numFmtId="176" fontId="5" fillId="0" borderId="2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8" xfId="69" applyFont="1" applyFill="1" applyBorder="1" applyAlignment="1">
      <alignment horizontal="center" vertical="center" wrapText="1" shrinkToFit="1"/>
      <protection/>
    </xf>
    <xf numFmtId="176" fontId="5" fillId="0" borderId="16" xfId="0" applyNumberFormat="1" applyFont="1" applyFill="1" applyBorder="1" applyAlignment="1">
      <alignment horizontal="center" vertical="center" wrapText="1" shrinkToFi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4 2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SheetLayoutView="100" workbookViewId="0" topLeftCell="A1">
      <pane ySplit="6" topLeftCell="A7" activePane="bottomLeft" state="frozen"/>
      <selection pane="bottomLeft" activeCell="F8" sqref="F8"/>
    </sheetView>
  </sheetViews>
  <sheetFormatPr defaultColWidth="9.00390625" defaultRowHeight="13.5"/>
  <cols>
    <col min="1" max="1" width="3.625" style="1" customWidth="1"/>
    <col min="2" max="2" width="13.50390625" style="2" customWidth="1"/>
    <col min="3" max="3" width="15.75390625" style="2" customWidth="1"/>
    <col min="4" max="4" width="7.00390625" style="1" customWidth="1"/>
    <col min="5" max="5" width="7.375" style="3" customWidth="1"/>
    <col min="6" max="6" width="6.625" style="1" customWidth="1"/>
    <col min="7" max="9" width="6.625" style="3" customWidth="1"/>
    <col min="10" max="10" width="6.625" style="1" customWidth="1"/>
    <col min="11" max="11" width="6.625" style="3" customWidth="1"/>
    <col min="12" max="13" width="6.625" style="1" customWidth="1"/>
    <col min="14" max="14" width="6.625" style="3" customWidth="1"/>
    <col min="15" max="16" width="6.625" style="1" customWidth="1"/>
    <col min="17" max="17" width="6.625" style="3" customWidth="1"/>
    <col min="18" max="18" width="7.50390625" style="3" bestFit="1" customWidth="1"/>
    <col min="19" max="19" width="4.875" style="1" customWidth="1"/>
    <col min="20" max="20" width="6.75390625" style="1" customWidth="1"/>
    <col min="21" max="21" width="12.75390625" style="1" customWidth="1"/>
    <col min="22" max="16384" width="9.00390625" style="1" customWidth="1"/>
  </cols>
  <sheetData>
    <row r="1" spans="1:2" ht="13.5">
      <c r="A1" s="4" t="s">
        <v>0</v>
      </c>
      <c r="B1" s="4"/>
    </row>
    <row r="2" spans="1:20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8.75" customHeight="1">
      <c r="A3" s="6"/>
      <c r="B3" s="7"/>
      <c r="C3" s="8"/>
      <c r="D3" s="6"/>
      <c r="E3" s="9"/>
      <c r="F3" s="6"/>
      <c r="G3" s="9"/>
      <c r="H3" s="9"/>
      <c r="I3" s="9"/>
      <c r="J3" s="6"/>
      <c r="K3" s="9"/>
      <c r="L3" s="6"/>
      <c r="M3" s="6"/>
      <c r="N3" s="9"/>
      <c r="O3" s="6"/>
      <c r="P3" s="6"/>
      <c r="Q3" s="9"/>
      <c r="R3" s="9"/>
      <c r="S3" s="43" t="s">
        <v>2</v>
      </c>
      <c r="T3" s="43"/>
    </row>
    <row r="4" spans="1:20" ht="24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/>
      <c r="H4" s="11"/>
      <c r="I4" s="10"/>
      <c r="J4" s="10"/>
      <c r="K4" s="11"/>
      <c r="L4" s="10"/>
      <c r="M4" s="10"/>
      <c r="N4" s="11"/>
      <c r="O4" s="10"/>
      <c r="P4" s="10"/>
      <c r="Q4" s="11"/>
      <c r="R4" s="11" t="s">
        <v>9</v>
      </c>
      <c r="S4" s="10" t="s">
        <v>10</v>
      </c>
      <c r="T4" s="10" t="s">
        <v>11</v>
      </c>
    </row>
    <row r="5" spans="1:20" ht="27" customHeight="1">
      <c r="A5" s="12"/>
      <c r="B5" s="12"/>
      <c r="C5" s="12"/>
      <c r="D5" s="12"/>
      <c r="E5" s="13"/>
      <c r="F5" s="14" t="s">
        <v>12</v>
      </c>
      <c r="G5" s="14"/>
      <c r="H5" s="14"/>
      <c r="I5" s="24" t="s">
        <v>13</v>
      </c>
      <c r="J5" s="24"/>
      <c r="K5" s="14"/>
      <c r="L5" s="24" t="s">
        <v>14</v>
      </c>
      <c r="M5" s="24"/>
      <c r="N5" s="14"/>
      <c r="O5" s="24" t="s">
        <v>15</v>
      </c>
      <c r="P5" s="24"/>
      <c r="Q5" s="14"/>
      <c r="R5" s="44"/>
      <c r="S5" s="12"/>
      <c r="T5" s="12"/>
    </row>
    <row r="6" spans="1:20" ht="24" customHeight="1">
      <c r="A6" s="15"/>
      <c r="B6" s="15"/>
      <c r="C6" s="15"/>
      <c r="D6" s="15"/>
      <c r="E6" s="16"/>
      <c r="F6" s="17" t="s">
        <v>16</v>
      </c>
      <c r="G6" s="17" t="s">
        <v>17</v>
      </c>
      <c r="H6" s="17" t="s">
        <v>18</v>
      </c>
      <c r="I6" s="17" t="s">
        <v>16</v>
      </c>
      <c r="J6" s="17" t="s">
        <v>17</v>
      </c>
      <c r="K6" s="17" t="s">
        <v>18</v>
      </c>
      <c r="L6" s="17" t="s">
        <v>16</v>
      </c>
      <c r="M6" s="17" t="s">
        <v>17</v>
      </c>
      <c r="N6" s="17" t="s">
        <v>18</v>
      </c>
      <c r="O6" s="17" t="s">
        <v>16</v>
      </c>
      <c r="P6" s="17" t="s">
        <v>17</v>
      </c>
      <c r="Q6" s="17" t="s">
        <v>18</v>
      </c>
      <c r="R6" s="45"/>
      <c r="S6" s="15"/>
      <c r="T6" s="15"/>
    </row>
    <row r="7" spans="1:21" s="1" customFormat="1" ht="36" customHeight="1">
      <c r="A7" s="18">
        <v>1</v>
      </c>
      <c r="B7" s="19" t="s">
        <v>19</v>
      </c>
      <c r="C7" s="19" t="s">
        <v>20</v>
      </c>
      <c r="D7" s="20">
        <v>224.43</v>
      </c>
      <c r="E7" s="21">
        <f aca="true" t="shared" si="0" ref="E7:E32">F7+I7+L7+O7</f>
        <v>205.37</v>
      </c>
      <c r="F7" s="22">
        <v>118.62</v>
      </c>
      <c r="G7" s="23">
        <v>0.1</v>
      </c>
      <c r="H7" s="14">
        <f aca="true" t="shared" si="1" ref="H7:H32">F7*G7</f>
        <v>11.862000000000002</v>
      </c>
      <c r="I7" s="38">
        <v>86.75</v>
      </c>
      <c r="J7" s="23">
        <v>0.15</v>
      </c>
      <c r="K7" s="39">
        <f aca="true" t="shared" si="2" ref="K7:K32">I7*J7</f>
        <v>13.0125</v>
      </c>
      <c r="L7" s="22"/>
      <c r="M7" s="26"/>
      <c r="N7" s="14">
        <f aca="true" t="shared" si="3" ref="N7:N32">L7*M7</f>
        <v>0</v>
      </c>
      <c r="O7" s="24"/>
      <c r="P7" s="24"/>
      <c r="Q7" s="14">
        <f aca="true" t="shared" si="4" ref="Q7:Q32">O7*P7</f>
        <v>0</v>
      </c>
      <c r="R7" s="46">
        <f aca="true" t="shared" si="5" ref="R7:R32">ROUND(H7+K7+N7+Q7,2)</f>
        <v>24.87</v>
      </c>
      <c r="S7" s="47"/>
      <c r="T7" s="48"/>
      <c r="U7" s="49"/>
    </row>
    <row r="8" spans="1:21" s="1" customFormat="1" ht="36.75" customHeight="1">
      <c r="A8" s="18">
        <v>2</v>
      </c>
      <c r="B8" s="19" t="s">
        <v>21</v>
      </c>
      <c r="C8" s="19" t="s">
        <v>22</v>
      </c>
      <c r="D8" s="20">
        <v>53.09</v>
      </c>
      <c r="E8" s="21">
        <f t="shared" si="0"/>
        <v>53.09</v>
      </c>
      <c r="F8" s="24"/>
      <c r="G8" s="25"/>
      <c r="H8" s="14">
        <f t="shared" si="1"/>
        <v>0</v>
      </c>
      <c r="I8" s="40">
        <v>53.09</v>
      </c>
      <c r="J8" s="23">
        <v>0.15</v>
      </c>
      <c r="K8" s="39">
        <f t="shared" si="2"/>
        <v>7.9635</v>
      </c>
      <c r="L8" s="41"/>
      <c r="M8" s="26"/>
      <c r="N8" s="14">
        <f t="shared" si="3"/>
        <v>0</v>
      </c>
      <c r="O8" s="41"/>
      <c r="P8" s="41"/>
      <c r="Q8" s="14">
        <f t="shared" si="4"/>
        <v>0</v>
      </c>
      <c r="R8" s="46">
        <f t="shared" si="5"/>
        <v>7.96</v>
      </c>
      <c r="S8" s="50"/>
      <c r="T8" s="51"/>
      <c r="U8" s="49"/>
    </row>
    <row r="9" spans="1:21" s="1" customFormat="1" ht="45">
      <c r="A9" s="18">
        <v>3</v>
      </c>
      <c r="B9" s="19" t="s">
        <v>23</v>
      </c>
      <c r="C9" s="19" t="s">
        <v>24</v>
      </c>
      <c r="D9" s="20">
        <v>250</v>
      </c>
      <c r="E9" s="21">
        <f t="shared" si="0"/>
        <v>299.71000000000004</v>
      </c>
      <c r="F9" s="24"/>
      <c r="G9" s="23"/>
      <c r="H9" s="14">
        <f t="shared" si="1"/>
        <v>0</v>
      </c>
      <c r="I9" s="24">
        <v>298.85</v>
      </c>
      <c r="J9" s="23">
        <v>0.15</v>
      </c>
      <c r="K9" s="39">
        <f t="shared" si="2"/>
        <v>44.8275</v>
      </c>
      <c r="L9" s="28">
        <v>0.86</v>
      </c>
      <c r="M9" s="26">
        <v>0.15</v>
      </c>
      <c r="N9" s="14">
        <f t="shared" si="3"/>
        <v>0.129</v>
      </c>
      <c r="O9" s="28"/>
      <c r="P9" s="28"/>
      <c r="Q9" s="14">
        <f t="shared" si="4"/>
        <v>0</v>
      </c>
      <c r="R9" s="46">
        <f t="shared" si="5"/>
        <v>44.96</v>
      </c>
      <c r="S9" s="52"/>
      <c r="T9" s="50"/>
      <c r="U9" s="49"/>
    </row>
    <row r="10" spans="1:21" s="1" customFormat="1" ht="41.25" customHeight="1">
      <c r="A10" s="18">
        <v>4</v>
      </c>
      <c r="B10" s="19" t="s">
        <v>25</v>
      </c>
      <c r="C10" s="19" t="s">
        <v>26</v>
      </c>
      <c r="D10" s="20">
        <v>121.2</v>
      </c>
      <c r="E10" s="21">
        <f t="shared" si="0"/>
        <v>121.23</v>
      </c>
      <c r="F10" s="24">
        <v>121.23</v>
      </c>
      <c r="G10" s="26">
        <v>0.08</v>
      </c>
      <c r="H10" s="14">
        <f t="shared" si="1"/>
        <v>9.698400000000001</v>
      </c>
      <c r="I10" s="28"/>
      <c r="J10" s="23"/>
      <c r="K10" s="39">
        <f t="shared" si="2"/>
        <v>0</v>
      </c>
      <c r="L10" s="28"/>
      <c r="M10" s="26"/>
      <c r="N10" s="14">
        <f t="shared" si="3"/>
        <v>0</v>
      </c>
      <c r="O10" s="28"/>
      <c r="P10" s="26"/>
      <c r="Q10" s="14">
        <f t="shared" si="4"/>
        <v>0</v>
      </c>
      <c r="R10" s="46">
        <f t="shared" si="5"/>
        <v>9.7</v>
      </c>
      <c r="S10" s="50"/>
      <c r="T10" s="50"/>
      <c r="U10" s="49"/>
    </row>
    <row r="11" spans="1:21" s="1" customFormat="1" ht="42" customHeight="1">
      <c r="A11" s="18">
        <v>5</v>
      </c>
      <c r="B11" s="19" t="s">
        <v>27</v>
      </c>
      <c r="C11" s="19" t="s">
        <v>28</v>
      </c>
      <c r="D11" s="20">
        <v>335.58</v>
      </c>
      <c r="E11" s="21">
        <f t="shared" si="0"/>
        <v>335.58</v>
      </c>
      <c r="F11" s="24">
        <v>335.58</v>
      </c>
      <c r="G11" s="26">
        <v>0.1</v>
      </c>
      <c r="H11" s="14">
        <f t="shared" si="1"/>
        <v>33.558</v>
      </c>
      <c r="I11" s="28"/>
      <c r="J11" s="23"/>
      <c r="K11" s="39">
        <f t="shared" si="2"/>
        <v>0</v>
      </c>
      <c r="L11" s="28"/>
      <c r="M11" s="26"/>
      <c r="N11" s="14">
        <f t="shared" si="3"/>
        <v>0</v>
      </c>
      <c r="O11" s="28"/>
      <c r="P11" s="26"/>
      <c r="Q11" s="14">
        <f t="shared" si="4"/>
        <v>0</v>
      </c>
      <c r="R11" s="46">
        <f t="shared" si="5"/>
        <v>33.56</v>
      </c>
      <c r="S11" s="50"/>
      <c r="T11" s="53"/>
      <c r="U11" s="49"/>
    </row>
    <row r="12" spans="1:21" s="1" customFormat="1" ht="36.75" customHeight="1">
      <c r="A12" s="18">
        <v>6</v>
      </c>
      <c r="B12" s="19" t="s">
        <v>29</v>
      </c>
      <c r="C12" s="19" t="s">
        <v>30</v>
      </c>
      <c r="D12" s="20">
        <v>210.78</v>
      </c>
      <c r="E12" s="21">
        <f t="shared" si="0"/>
        <v>209.60000000000002</v>
      </c>
      <c r="F12" s="24">
        <v>108.76</v>
      </c>
      <c r="G12" s="25">
        <v>0.1</v>
      </c>
      <c r="H12" s="14">
        <f t="shared" si="1"/>
        <v>10.876000000000001</v>
      </c>
      <c r="I12" s="40">
        <v>100.84</v>
      </c>
      <c r="J12" s="23">
        <v>0.15</v>
      </c>
      <c r="K12" s="39">
        <f t="shared" si="2"/>
        <v>15.126</v>
      </c>
      <c r="L12" s="41"/>
      <c r="M12" s="26"/>
      <c r="N12" s="14">
        <f t="shared" si="3"/>
        <v>0</v>
      </c>
      <c r="O12" s="41"/>
      <c r="P12" s="41"/>
      <c r="Q12" s="14">
        <f t="shared" si="4"/>
        <v>0</v>
      </c>
      <c r="R12" s="46">
        <f t="shared" si="5"/>
        <v>26</v>
      </c>
      <c r="S12" s="54"/>
      <c r="T12" s="51"/>
      <c r="U12" s="49"/>
    </row>
    <row r="13" spans="1:21" s="1" customFormat="1" ht="34.5" customHeight="1">
      <c r="A13" s="18">
        <v>7</v>
      </c>
      <c r="B13" s="19" t="s">
        <v>31</v>
      </c>
      <c r="C13" s="19" t="s">
        <v>32</v>
      </c>
      <c r="D13" s="19">
        <v>517.22</v>
      </c>
      <c r="E13" s="21">
        <f t="shared" si="0"/>
        <v>512.03</v>
      </c>
      <c r="F13" s="24">
        <v>447.37</v>
      </c>
      <c r="G13" s="25">
        <v>0.12</v>
      </c>
      <c r="H13" s="14">
        <f t="shared" si="1"/>
        <v>53.6844</v>
      </c>
      <c r="I13" s="40">
        <v>64.66</v>
      </c>
      <c r="J13" s="23">
        <v>0.15</v>
      </c>
      <c r="K13" s="39">
        <f t="shared" si="2"/>
        <v>9.699</v>
      </c>
      <c r="L13" s="41"/>
      <c r="M13" s="26"/>
      <c r="N13" s="14">
        <f t="shared" si="3"/>
        <v>0</v>
      </c>
      <c r="O13" s="41"/>
      <c r="P13" s="41"/>
      <c r="Q13" s="14">
        <f t="shared" si="4"/>
        <v>0</v>
      </c>
      <c r="R13" s="46">
        <f t="shared" si="5"/>
        <v>63.38</v>
      </c>
      <c r="S13" s="52"/>
      <c r="T13" s="54"/>
      <c r="U13" s="49"/>
    </row>
    <row r="14" spans="1:21" s="1" customFormat="1" ht="33" customHeight="1">
      <c r="A14" s="18">
        <v>8</v>
      </c>
      <c r="B14" s="19" t="s">
        <v>33</v>
      </c>
      <c r="C14" s="19" t="s">
        <v>34</v>
      </c>
      <c r="D14" s="19">
        <v>215.88</v>
      </c>
      <c r="E14" s="21">
        <f t="shared" si="0"/>
        <v>216.3</v>
      </c>
      <c r="F14" s="24">
        <v>176.9</v>
      </c>
      <c r="G14" s="25">
        <v>0.11</v>
      </c>
      <c r="H14" s="14">
        <f t="shared" si="1"/>
        <v>19.459</v>
      </c>
      <c r="I14" s="40">
        <v>39.4</v>
      </c>
      <c r="J14" s="23">
        <v>0.16</v>
      </c>
      <c r="K14" s="39">
        <f t="shared" si="2"/>
        <v>6.304</v>
      </c>
      <c r="L14" s="41"/>
      <c r="M14" s="26"/>
      <c r="N14" s="14">
        <f t="shared" si="3"/>
        <v>0</v>
      </c>
      <c r="O14" s="41"/>
      <c r="P14" s="29"/>
      <c r="Q14" s="14">
        <f t="shared" si="4"/>
        <v>0</v>
      </c>
      <c r="R14" s="46">
        <f t="shared" si="5"/>
        <v>25.76</v>
      </c>
      <c r="S14" s="50" t="s">
        <v>35</v>
      </c>
      <c r="T14" s="54"/>
      <c r="U14" s="55"/>
    </row>
    <row r="15" spans="1:21" s="1" customFormat="1" ht="41.25" customHeight="1">
      <c r="A15" s="18">
        <v>9</v>
      </c>
      <c r="B15" s="19" t="s">
        <v>36</v>
      </c>
      <c r="C15" s="19" t="s">
        <v>37</v>
      </c>
      <c r="D15" s="20">
        <v>54.87</v>
      </c>
      <c r="E15" s="21">
        <f t="shared" si="0"/>
        <v>54.86</v>
      </c>
      <c r="F15" s="24"/>
      <c r="G15" s="23"/>
      <c r="H15" s="14">
        <f t="shared" si="1"/>
        <v>0</v>
      </c>
      <c r="I15" s="24">
        <v>54.86</v>
      </c>
      <c r="J15" s="23">
        <v>0.15</v>
      </c>
      <c r="K15" s="39">
        <f t="shared" si="2"/>
        <v>8.229</v>
      </c>
      <c r="L15" s="28"/>
      <c r="M15" s="26"/>
      <c r="N15" s="14">
        <f t="shared" si="3"/>
        <v>0</v>
      </c>
      <c r="O15" s="28"/>
      <c r="P15" s="28"/>
      <c r="Q15" s="14">
        <f t="shared" si="4"/>
        <v>0</v>
      </c>
      <c r="R15" s="46">
        <f t="shared" si="5"/>
        <v>8.23</v>
      </c>
      <c r="S15" s="52"/>
      <c r="T15" s="50"/>
      <c r="U15" s="49"/>
    </row>
    <row r="16" spans="1:21" s="1" customFormat="1" ht="41.25" customHeight="1">
      <c r="A16" s="18">
        <v>10</v>
      </c>
      <c r="B16" s="19" t="s">
        <v>38</v>
      </c>
      <c r="C16" s="19" t="s">
        <v>39</v>
      </c>
      <c r="D16" s="20">
        <v>205.3</v>
      </c>
      <c r="E16" s="21">
        <f t="shared" si="0"/>
        <v>205.3</v>
      </c>
      <c r="F16" s="24">
        <v>205.3</v>
      </c>
      <c r="G16" s="23">
        <v>0.1</v>
      </c>
      <c r="H16" s="14">
        <f t="shared" si="1"/>
        <v>20.53</v>
      </c>
      <c r="I16" s="24"/>
      <c r="J16" s="23"/>
      <c r="K16" s="39">
        <f t="shared" si="2"/>
        <v>0</v>
      </c>
      <c r="L16" s="24"/>
      <c r="M16" s="26"/>
      <c r="N16" s="14">
        <f t="shared" si="3"/>
        <v>0</v>
      </c>
      <c r="O16" s="24"/>
      <c r="P16" s="24"/>
      <c r="Q16" s="14">
        <f t="shared" si="4"/>
        <v>0</v>
      </c>
      <c r="R16" s="46">
        <f t="shared" si="5"/>
        <v>20.53</v>
      </c>
      <c r="S16" s="52"/>
      <c r="T16" s="50"/>
      <c r="U16" s="49"/>
    </row>
    <row r="17" spans="1:21" s="1" customFormat="1" ht="33.75">
      <c r="A17" s="18">
        <v>11</v>
      </c>
      <c r="B17" s="19" t="s">
        <v>40</v>
      </c>
      <c r="C17" s="19" t="s">
        <v>41</v>
      </c>
      <c r="D17" s="20">
        <v>530</v>
      </c>
      <c r="E17" s="21">
        <f t="shared" si="0"/>
        <v>487.94</v>
      </c>
      <c r="F17" s="24">
        <v>487.94</v>
      </c>
      <c r="G17" s="23">
        <v>0.1</v>
      </c>
      <c r="H17" s="14">
        <f t="shared" si="1"/>
        <v>48.794000000000004</v>
      </c>
      <c r="I17" s="24"/>
      <c r="J17" s="23"/>
      <c r="K17" s="39">
        <f t="shared" si="2"/>
        <v>0</v>
      </c>
      <c r="L17" s="28"/>
      <c r="M17" s="26"/>
      <c r="N17" s="14">
        <f t="shared" si="3"/>
        <v>0</v>
      </c>
      <c r="O17" s="28"/>
      <c r="P17" s="41"/>
      <c r="Q17" s="14">
        <f t="shared" si="4"/>
        <v>0</v>
      </c>
      <c r="R17" s="46">
        <f t="shared" si="5"/>
        <v>48.79</v>
      </c>
      <c r="S17" s="52"/>
      <c r="T17" s="50"/>
      <c r="U17" s="49"/>
    </row>
    <row r="18" spans="1:21" s="1" customFormat="1" ht="41.25" customHeight="1">
      <c r="A18" s="18">
        <v>12</v>
      </c>
      <c r="B18" s="19" t="s">
        <v>42</v>
      </c>
      <c r="C18" s="19" t="s">
        <v>43</v>
      </c>
      <c r="D18" s="20">
        <v>52.3</v>
      </c>
      <c r="E18" s="21">
        <f t="shared" si="0"/>
        <v>52.38</v>
      </c>
      <c r="F18" s="24"/>
      <c r="G18" s="25"/>
      <c r="H18" s="14">
        <f t="shared" si="1"/>
        <v>0</v>
      </c>
      <c r="I18" s="40">
        <v>52.38</v>
      </c>
      <c r="J18" s="23">
        <v>0.15</v>
      </c>
      <c r="K18" s="39">
        <f t="shared" si="2"/>
        <v>7.857</v>
      </c>
      <c r="L18" s="28"/>
      <c r="M18" s="26"/>
      <c r="N18" s="14">
        <f t="shared" si="3"/>
        <v>0</v>
      </c>
      <c r="O18" s="41"/>
      <c r="P18" s="41"/>
      <c r="Q18" s="14">
        <f t="shared" si="4"/>
        <v>0</v>
      </c>
      <c r="R18" s="46">
        <f t="shared" si="5"/>
        <v>7.86</v>
      </c>
      <c r="S18" s="52"/>
      <c r="T18" s="50"/>
      <c r="U18" s="49"/>
    </row>
    <row r="19" spans="1:21" s="2" customFormat="1" ht="41.25" customHeight="1">
      <c r="A19" s="18">
        <v>13</v>
      </c>
      <c r="B19" s="19" t="s">
        <v>44</v>
      </c>
      <c r="C19" s="19" t="s">
        <v>45</v>
      </c>
      <c r="D19" s="20">
        <v>516.03</v>
      </c>
      <c r="E19" s="27">
        <f t="shared" si="0"/>
        <v>529.45</v>
      </c>
      <c r="F19" s="28">
        <v>406.16</v>
      </c>
      <c r="G19" s="29">
        <v>0.12</v>
      </c>
      <c r="H19" s="30">
        <f t="shared" si="1"/>
        <v>48.739200000000004</v>
      </c>
      <c r="I19" s="41">
        <v>123.29</v>
      </c>
      <c r="J19" s="26">
        <v>0.15</v>
      </c>
      <c r="K19" s="39">
        <f t="shared" si="2"/>
        <v>18.4935</v>
      </c>
      <c r="L19" s="41"/>
      <c r="M19" s="26"/>
      <c r="N19" s="30">
        <f t="shared" si="3"/>
        <v>0</v>
      </c>
      <c r="O19" s="41"/>
      <c r="P19" s="41"/>
      <c r="Q19" s="30">
        <f t="shared" si="4"/>
        <v>0</v>
      </c>
      <c r="R19" s="46">
        <f t="shared" si="5"/>
        <v>67.23</v>
      </c>
      <c r="S19" s="56"/>
      <c r="T19" s="35"/>
      <c r="U19" s="57"/>
    </row>
    <row r="20" spans="1:21" s="1" customFormat="1" ht="33.75" customHeight="1">
      <c r="A20" s="18">
        <v>14</v>
      </c>
      <c r="B20" s="19" t="s">
        <v>46</v>
      </c>
      <c r="C20" s="19" t="s">
        <v>47</v>
      </c>
      <c r="D20" s="20">
        <v>120.93</v>
      </c>
      <c r="E20" s="21">
        <f t="shared" si="0"/>
        <v>120.93</v>
      </c>
      <c r="F20" s="24">
        <v>5.89</v>
      </c>
      <c r="G20" s="25">
        <v>0.08</v>
      </c>
      <c r="H20" s="14">
        <f t="shared" si="1"/>
        <v>0.4712</v>
      </c>
      <c r="I20" s="40">
        <v>115.04</v>
      </c>
      <c r="J20" s="23">
        <v>0.15</v>
      </c>
      <c r="K20" s="39">
        <f t="shared" si="2"/>
        <v>17.256</v>
      </c>
      <c r="L20" s="41"/>
      <c r="M20" s="26"/>
      <c r="N20" s="14">
        <f t="shared" si="3"/>
        <v>0</v>
      </c>
      <c r="O20" s="41"/>
      <c r="P20" s="41"/>
      <c r="Q20" s="14">
        <f t="shared" si="4"/>
        <v>0</v>
      </c>
      <c r="R20" s="46">
        <f t="shared" si="5"/>
        <v>17.73</v>
      </c>
      <c r="S20" s="56"/>
      <c r="T20" s="54"/>
      <c r="U20" s="49"/>
    </row>
    <row r="21" spans="1:21" s="1" customFormat="1" ht="43.5" customHeight="1">
      <c r="A21" s="18">
        <v>15</v>
      </c>
      <c r="B21" s="19" t="s">
        <v>48</v>
      </c>
      <c r="C21" s="19" t="s">
        <v>49</v>
      </c>
      <c r="D21" s="20">
        <v>391.94</v>
      </c>
      <c r="E21" s="21">
        <f t="shared" si="0"/>
        <v>386.44</v>
      </c>
      <c r="F21" s="24">
        <v>379.88</v>
      </c>
      <c r="G21" s="25">
        <v>0.1</v>
      </c>
      <c r="H21" s="14">
        <f t="shared" si="1"/>
        <v>37.988</v>
      </c>
      <c r="I21" s="40">
        <v>6.56</v>
      </c>
      <c r="J21" s="23">
        <v>0.15</v>
      </c>
      <c r="K21" s="39">
        <f t="shared" si="2"/>
        <v>0.9839999999999999</v>
      </c>
      <c r="L21" s="41"/>
      <c r="M21" s="26"/>
      <c r="N21" s="14">
        <f t="shared" si="3"/>
        <v>0</v>
      </c>
      <c r="O21" s="41"/>
      <c r="P21" s="41"/>
      <c r="Q21" s="14">
        <f t="shared" si="4"/>
        <v>0</v>
      </c>
      <c r="R21" s="46">
        <f t="shared" si="5"/>
        <v>38.97</v>
      </c>
      <c r="S21" s="56"/>
      <c r="T21" s="51"/>
      <c r="U21" s="49"/>
    </row>
    <row r="22" spans="1:21" s="1" customFormat="1" ht="36.75" customHeight="1">
      <c r="A22" s="18">
        <v>16</v>
      </c>
      <c r="B22" s="19" t="s">
        <v>50</v>
      </c>
      <c r="C22" s="19" t="s">
        <v>51</v>
      </c>
      <c r="D22" s="20">
        <v>227.28</v>
      </c>
      <c r="E22" s="21">
        <f t="shared" si="0"/>
        <v>225.15</v>
      </c>
      <c r="F22" s="24">
        <v>225.15</v>
      </c>
      <c r="G22" s="25">
        <v>0.1</v>
      </c>
      <c r="H22" s="14">
        <f t="shared" si="1"/>
        <v>22.515</v>
      </c>
      <c r="I22" s="40"/>
      <c r="J22" s="23"/>
      <c r="K22" s="39">
        <f t="shared" si="2"/>
        <v>0</v>
      </c>
      <c r="L22" s="41"/>
      <c r="M22" s="26"/>
      <c r="N22" s="14">
        <f t="shared" si="3"/>
        <v>0</v>
      </c>
      <c r="O22" s="41"/>
      <c r="P22" s="29"/>
      <c r="Q22" s="14">
        <f t="shared" si="4"/>
        <v>0</v>
      </c>
      <c r="R22" s="46">
        <f t="shared" si="5"/>
        <v>22.52</v>
      </c>
      <c r="S22" s="52"/>
      <c r="T22" s="51"/>
      <c r="U22" s="49"/>
    </row>
    <row r="23" spans="1:21" s="1" customFormat="1" ht="36.75" customHeight="1">
      <c r="A23" s="18">
        <v>17</v>
      </c>
      <c r="B23" s="19" t="s">
        <v>52</v>
      </c>
      <c r="C23" s="19" t="s">
        <v>53</v>
      </c>
      <c r="D23" s="20">
        <v>219.35</v>
      </c>
      <c r="E23" s="21">
        <f t="shared" si="0"/>
        <v>208.54</v>
      </c>
      <c r="F23" s="24">
        <v>191.48</v>
      </c>
      <c r="G23" s="25">
        <v>0.1</v>
      </c>
      <c r="H23" s="14">
        <f t="shared" si="1"/>
        <v>19.148</v>
      </c>
      <c r="I23" s="40"/>
      <c r="J23" s="23"/>
      <c r="K23" s="39">
        <f t="shared" si="2"/>
        <v>0</v>
      </c>
      <c r="L23" s="41">
        <v>17.06</v>
      </c>
      <c r="M23" s="26">
        <v>0.15</v>
      </c>
      <c r="N23" s="14">
        <f t="shared" si="3"/>
        <v>2.5589999999999997</v>
      </c>
      <c r="O23" s="41"/>
      <c r="P23" s="41"/>
      <c r="Q23" s="14">
        <f t="shared" si="4"/>
        <v>0</v>
      </c>
      <c r="R23" s="46">
        <f t="shared" si="5"/>
        <v>21.71</v>
      </c>
      <c r="S23" s="54"/>
      <c r="T23" s="51"/>
      <c r="U23" s="49"/>
    </row>
    <row r="24" spans="1:21" s="1" customFormat="1" ht="31.5" customHeight="1">
      <c r="A24" s="18">
        <v>18</v>
      </c>
      <c r="B24" s="19" t="s">
        <v>54</v>
      </c>
      <c r="C24" s="19" t="s">
        <v>55</v>
      </c>
      <c r="D24" s="20">
        <v>1431</v>
      </c>
      <c r="E24" s="21">
        <f t="shared" si="0"/>
        <v>1433.57</v>
      </c>
      <c r="F24" s="24">
        <v>1433.57</v>
      </c>
      <c r="G24" s="25">
        <v>0.15</v>
      </c>
      <c r="H24" s="14">
        <f t="shared" si="1"/>
        <v>215.03549999999998</v>
      </c>
      <c r="I24" s="40"/>
      <c r="J24" s="23"/>
      <c r="K24" s="39">
        <f t="shared" si="2"/>
        <v>0</v>
      </c>
      <c r="L24" s="41"/>
      <c r="M24" s="26"/>
      <c r="N24" s="14">
        <f t="shared" si="3"/>
        <v>0</v>
      </c>
      <c r="O24" s="41"/>
      <c r="P24" s="41"/>
      <c r="Q24" s="14">
        <f t="shared" si="4"/>
        <v>0</v>
      </c>
      <c r="R24" s="46">
        <f t="shared" si="5"/>
        <v>215.04</v>
      </c>
      <c r="S24" s="52"/>
      <c r="T24" s="51"/>
      <c r="U24" s="49"/>
    </row>
    <row r="25" spans="1:21" s="1" customFormat="1" ht="36.75" customHeight="1">
      <c r="A25" s="18">
        <v>19</v>
      </c>
      <c r="B25" s="19" t="s">
        <v>56</v>
      </c>
      <c r="C25" s="19" t="s">
        <v>57</v>
      </c>
      <c r="D25" s="20">
        <v>235</v>
      </c>
      <c r="E25" s="21">
        <f t="shared" si="0"/>
        <v>240.23</v>
      </c>
      <c r="F25" s="24">
        <v>240.23</v>
      </c>
      <c r="G25" s="25">
        <v>0.1</v>
      </c>
      <c r="H25" s="14">
        <f t="shared" si="1"/>
        <v>24.023</v>
      </c>
      <c r="I25" s="40"/>
      <c r="J25" s="23"/>
      <c r="K25" s="39">
        <f t="shared" si="2"/>
        <v>0</v>
      </c>
      <c r="L25" s="41"/>
      <c r="M25" s="26"/>
      <c r="N25" s="14">
        <f t="shared" si="3"/>
        <v>0</v>
      </c>
      <c r="O25" s="41"/>
      <c r="P25" s="41"/>
      <c r="Q25" s="14">
        <f t="shared" si="4"/>
        <v>0</v>
      </c>
      <c r="R25" s="46">
        <f t="shared" si="5"/>
        <v>24.02</v>
      </c>
      <c r="S25" s="52"/>
      <c r="T25" s="51"/>
      <c r="U25" s="49"/>
    </row>
    <row r="26" spans="1:21" s="1" customFormat="1" ht="36.75" customHeight="1">
      <c r="A26" s="18">
        <v>20</v>
      </c>
      <c r="B26" s="19" t="s">
        <v>58</v>
      </c>
      <c r="C26" s="19" t="s">
        <v>59</v>
      </c>
      <c r="D26" s="20">
        <v>53.09</v>
      </c>
      <c r="E26" s="21">
        <f t="shared" si="0"/>
        <v>53.09</v>
      </c>
      <c r="F26" s="24"/>
      <c r="G26" s="25"/>
      <c r="H26" s="14">
        <f t="shared" si="1"/>
        <v>0</v>
      </c>
      <c r="I26" s="40">
        <v>53.09</v>
      </c>
      <c r="J26" s="23">
        <v>0.15</v>
      </c>
      <c r="K26" s="39">
        <f t="shared" si="2"/>
        <v>7.9635</v>
      </c>
      <c r="L26" s="41"/>
      <c r="M26" s="26"/>
      <c r="N26" s="14">
        <f t="shared" si="3"/>
        <v>0</v>
      </c>
      <c r="O26" s="41"/>
      <c r="P26" s="41"/>
      <c r="Q26" s="14">
        <f t="shared" si="4"/>
        <v>0</v>
      </c>
      <c r="R26" s="46">
        <f t="shared" si="5"/>
        <v>7.96</v>
      </c>
      <c r="S26" s="52"/>
      <c r="T26" s="51"/>
      <c r="U26" s="49"/>
    </row>
    <row r="27" spans="1:21" s="1" customFormat="1" ht="51" customHeight="1">
      <c r="A27" s="18">
        <v>21</v>
      </c>
      <c r="B27" s="19" t="s">
        <v>60</v>
      </c>
      <c r="C27" s="19" t="s">
        <v>61</v>
      </c>
      <c r="D27" s="20">
        <v>364.26</v>
      </c>
      <c r="E27" s="21">
        <f t="shared" si="0"/>
        <v>286.05</v>
      </c>
      <c r="F27" s="24">
        <v>286.05</v>
      </c>
      <c r="G27" s="25">
        <v>0.1</v>
      </c>
      <c r="H27" s="14">
        <f t="shared" si="1"/>
        <v>28.605000000000004</v>
      </c>
      <c r="I27" s="40"/>
      <c r="J27" s="23"/>
      <c r="K27" s="39">
        <f t="shared" si="2"/>
        <v>0</v>
      </c>
      <c r="L27" s="41"/>
      <c r="M27" s="26"/>
      <c r="N27" s="14">
        <f t="shared" si="3"/>
        <v>0</v>
      </c>
      <c r="O27" s="41"/>
      <c r="P27" s="29"/>
      <c r="Q27" s="14">
        <f t="shared" si="4"/>
        <v>0</v>
      </c>
      <c r="R27" s="46">
        <f t="shared" si="5"/>
        <v>28.61</v>
      </c>
      <c r="S27" s="52"/>
      <c r="T27" s="54"/>
      <c r="U27" s="49"/>
    </row>
    <row r="28" spans="1:21" s="1" customFormat="1" ht="51" customHeight="1">
      <c r="A28" s="18">
        <v>22</v>
      </c>
      <c r="B28" s="19" t="s">
        <v>62</v>
      </c>
      <c r="C28" s="19" t="s">
        <v>63</v>
      </c>
      <c r="D28" s="20">
        <v>189.48</v>
      </c>
      <c r="E28" s="21">
        <f t="shared" si="0"/>
        <v>177.22</v>
      </c>
      <c r="F28" s="24">
        <v>177.22</v>
      </c>
      <c r="G28" s="25">
        <v>0.08</v>
      </c>
      <c r="H28" s="14">
        <f t="shared" si="1"/>
        <v>14.1776</v>
      </c>
      <c r="I28" s="40"/>
      <c r="J28" s="23"/>
      <c r="K28" s="39">
        <f t="shared" si="2"/>
        <v>0</v>
      </c>
      <c r="L28" s="41"/>
      <c r="M28" s="26"/>
      <c r="N28" s="14">
        <f t="shared" si="3"/>
        <v>0</v>
      </c>
      <c r="O28" s="41"/>
      <c r="P28" s="41"/>
      <c r="Q28" s="14">
        <f t="shared" si="4"/>
        <v>0</v>
      </c>
      <c r="R28" s="46">
        <f t="shared" si="5"/>
        <v>14.18</v>
      </c>
      <c r="S28" s="50"/>
      <c r="T28" s="54"/>
      <c r="U28" s="49"/>
    </row>
    <row r="29" spans="1:21" s="1" customFormat="1" ht="51" customHeight="1">
      <c r="A29" s="18">
        <v>23</v>
      </c>
      <c r="B29" s="19" t="s">
        <v>64</v>
      </c>
      <c r="C29" s="19" t="s">
        <v>65</v>
      </c>
      <c r="D29" s="20">
        <v>60.18</v>
      </c>
      <c r="E29" s="21">
        <f t="shared" si="0"/>
        <v>60.17</v>
      </c>
      <c r="F29" s="24"/>
      <c r="G29" s="25"/>
      <c r="H29" s="14">
        <f t="shared" si="1"/>
        <v>0</v>
      </c>
      <c r="I29" s="40">
        <v>60.17</v>
      </c>
      <c r="J29" s="23">
        <v>0.15</v>
      </c>
      <c r="K29" s="39">
        <f t="shared" si="2"/>
        <v>9.0255</v>
      </c>
      <c r="L29" s="41"/>
      <c r="M29" s="26"/>
      <c r="N29" s="14">
        <f t="shared" si="3"/>
        <v>0</v>
      </c>
      <c r="O29" s="41"/>
      <c r="P29" s="41"/>
      <c r="Q29" s="14">
        <f t="shared" si="4"/>
        <v>0</v>
      </c>
      <c r="R29" s="46">
        <f t="shared" si="5"/>
        <v>9.03</v>
      </c>
      <c r="S29" s="52"/>
      <c r="T29" s="54"/>
      <c r="U29" s="49"/>
    </row>
    <row r="30" spans="1:21" s="1" customFormat="1" ht="51" customHeight="1">
      <c r="A30" s="18">
        <v>24</v>
      </c>
      <c r="B30" s="19" t="s">
        <v>66</v>
      </c>
      <c r="C30" s="19" t="s">
        <v>67</v>
      </c>
      <c r="D30" s="20">
        <v>219</v>
      </c>
      <c r="E30" s="21">
        <f t="shared" si="0"/>
        <v>221.45</v>
      </c>
      <c r="F30" s="24">
        <v>221.45</v>
      </c>
      <c r="G30" s="25">
        <v>0.1</v>
      </c>
      <c r="H30" s="14">
        <f t="shared" si="1"/>
        <v>22.145</v>
      </c>
      <c r="I30" s="40"/>
      <c r="J30" s="23"/>
      <c r="K30" s="39">
        <f t="shared" si="2"/>
        <v>0</v>
      </c>
      <c r="L30" s="41"/>
      <c r="M30" s="26"/>
      <c r="N30" s="14">
        <f t="shared" si="3"/>
        <v>0</v>
      </c>
      <c r="O30" s="41"/>
      <c r="P30" s="41"/>
      <c r="Q30" s="14">
        <f t="shared" si="4"/>
        <v>0</v>
      </c>
      <c r="R30" s="46">
        <f t="shared" si="5"/>
        <v>22.15</v>
      </c>
      <c r="S30" s="52"/>
      <c r="T30" s="54"/>
      <c r="U30" s="49"/>
    </row>
    <row r="31" spans="1:21" s="1" customFormat="1" ht="51" customHeight="1">
      <c r="A31" s="18">
        <v>25</v>
      </c>
      <c r="B31" s="19" t="s">
        <v>68</v>
      </c>
      <c r="C31" s="19" t="s">
        <v>69</v>
      </c>
      <c r="D31" s="20">
        <v>357.57</v>
      </c>
      <c r="E31" s="21">
        <f t="shared" si="0"/>
        <v>356.88</v>
      </c>
      <c r="F31" s="24">
        <v>224.43</v>
      </c>
      <c r="G31" s="25">
        <v>0.11</v>
      </c>
      <c r="H31" s="14">
        <f t="shared" si="1"/>
        <v>24.6873</v>
      </c>
      <c r="I31" s="40">
        <v>132.45</v>
      </c>
      <c r="J31" s="23">
        <v>0.16</v>
      </c>
      <c r="K31" s="39">
        <f t="shared" si="2"/>
        <v>21.192</v>
      </c>
      <c r="L31" s="41"/>
      <c r="M31" s="26"/>
      <c r="N31" s="14">
        <f t="shared" si="3"/>
        <v>0</v>
      </c>
      <c r="O31" s="41"/>
      <c r="P31" s="29"/>
      <c r="Q31" s="14">
        <f t="shared" si="4"/>
        <v>0</v>
      </c>
      <c r="R31" s="46">
        <f t="shared" si="5"/>
        <v>45.88</v>
      </c>
      <c r="S31" s="50" t="s">
        <v>35</v>
      </c>
      <c r="T31" s="54"/>
      <c r="U31" s="49"/>
    </row>
    <row r="32" spans="1:21" s="1" customFormat="1" ht="51" customHeight="1">
      <c r="A32" s="18">
        <v>26</v>
      </c>
      <c r="B32" s="19" t="s">
        <v>70</v>
      </c>
      <c r="C32" s="19" t="s">
        <v>71</v>
      </c>
      <c r="D32" s="20">
        <v>1082.41</v>
      </c>
      <c r="E32" s="21">
        <f t="shared" si="0"/>
        <v>1072.88</v>
      </c>
      <c r="F32" s="24">
        <v>1010.73</v>
      </c>
      <c r="G32" s="25">
        <v>0.16</v>
      </c>
      <c r="H32" s="14">
        <f t="shared" si="1"/>
        <v>161.7168</v>
      </c>
      <c r="I32" s="40">
        <v>62.15</v>
      </c>
      <c r="J32" s="23">
        <v>0.16</v>
      </c>
      <c r="K32" s="39">
        <f t="shared" si="2"/>
        <v>9.944</v>
      </c>
      <c r="L32" s="41"/>
      <c r="M32" s="26"/>
      <c r="N32" s="14">
        <f t="shared" si="3"/>
        <v>0</v>
      </c>
      <c r="O32" s="41"/>
      <c r="P32" s="41"/>
      <c r="Q32" s="14">
        <f t="shared" si="4"/>
        <v>0</v>
      </c>
      <c r="R32" s="46">
        <f t="shared" si="5"/>
        <v>171.66</v>
      </c>
      <c r="S32" s="50" t="s">
        <v>35</v>
      </c>
      <c r="T32" s="54"/>
      <c r="U32" s="49"/>
    </row>
    <row r="33" spans="1:21" s="1" customFormat="1" ht="51" customHeight="1">
      <c r="A33" s="18">
        <v>27</v>
      </c>
      <c r="B33" s="19" t="s">
        <v>72</v>
      </c>
      <c r="C33" s="19" t="s">
        <v>73</v>
      </c>
      <c r="D33" s="20">
        <v>676.23</v>
      </c>
      <c r="E33" s="21">
        <f aca="true" t="shared" si="6" ref="E33:E50">F33+I33+L33+O33</f>
        <v>676.21</v>
      </c>
      <c r="F33" s="24">
        <v>453.51</v>
      </c>
      <c r="G33" s="25">
        <v>0.12</v>
      </c>
      <c r="H33" s="14">
        <f aca="true" t="shared" si="7" ref="H33:H50">F33*G33</f>
        <v>54.4212</v>
      </c>
      <c r="I33" s="40">
        <v>218.63</v>
      </c>
      <c r="J33" s="23">
        <v>0.15</v>
      </c>
      <c r="K33" s="39">
        <f aca="true" t="shared" si="8" ref="K33:K50">I33*J33</f>
        <v>32.7945</v>
      </c>
      <c r="L33" s="41">
        <v>4.07</v>
      </c>
      <c r="M33" s="26">
        <v>0.15</v>
      </c>
      <c r="N33" s="14">
        <f aca="true" t="shared" si="9" ref="N33:N50">L33*M33</f>
        <v>0.6105</v>
      </c>
      <c r="O33" s="41"/>
      <c r="P33" s="41"/>
      <c r="Q33" s="14">
        <f aca="true" t="shared" si="10" ref="Q33:Q50">O33*P33</f>
        <v>0</v>
      </c>
      <c r="R33" s="46">
        <f aca="true" t="shared" si="11" ref="R33:R47">ROUND(H33+K33+N33+Q33,2)</f>
        <v>87.83</v>
      </c>
      <c r="S33" s="50"/>
      <c r="T33" s="54"/>
      <c r="U33" s="49"/>
    </row>
    <row r="34" spans="1:21" s="1" customFormat="1" ht="51" customHeight="1">
      <c r="A34" s="18">
        <v>28</v>
      </c>
      <c r="B34" s="19" t="s">
        <v>74</v>
      </c>
      <c r="C34" s="19" t="s">
        <v>75</v>
      </c>
      <c r="D34" s="20">
        <v>334</v>
      </c>
      <c r="E34" s="21">
        <f t="shared" si="6"/>
        <v>324.27000000000004</v>
      </c>
      <c r="F34" s="24">
        <v>321.92</v>
      </c>
      <c r="G34" s="25">
        <v>0.11</v>
      </c>
      <c r="H34" s="14">
        <f t="shared" si="7"/>
        <v>35.4112</v>
      </c>
      <c r="I34" s="40">
        <v>2.35</v>
      </c>
      <c r="J34" s="23">
        <v>0.16</v>
      </c>
      <c r="K34" s="39">
        <f t="shared" si="8"/>
        <v>0.376</v>
      </c>
      <c r="L34" s="41"/>
      <c r="M34" s="26"/>
      <c r="N34" s="14">
        <f t="shared" si="9"/>
        <v>0</v>
      </c>
      <c r="O34" s="41"/>
      <c r="P34" s="41"/>
      <c r="Q34" s="14">
        <f t="shared" si="10"/>
        <v>0</v>
      </c>
      <c r="R34" s="46">
        <f t="shared" si="11"/>
        <v>35.79</v>
      </c>
      <c r="S34" s="50" t="s">
        <v>35</v>
      </c>
      <c r="T34" s="54"/>
      <c r="U34" s="49"/>
    </row>
    <row r="35" spans="1:21" s="1" customFormat="1" ht="51" customHeight="1">
      <c r="A35" s="18">
        <v>29</v>
      </c>
      <c r="B35" s="19" t="s">
        <v>76</v>
      </c>
      <c r="C35" s="19" t="s">
        <v>77</v>
      </c>
      <c r="D35" s="20">
        <v>550</v>
      </c>
      <c r="E35" s="21">
        <f t="shared" si="6"/>
        <v>387.94</v>
      </c>
      <c r="F35" s="24">
        <v>218.92</v>
      </c>
      <c r="G35" s="25">
        <v>0.11</v>
      </c>
      <c r="H35" s="14">
        <f t="shared" si="7"/>
        <v>24.0812</v>
      </c>
      <c r="I35" s="40">
        <v>169.02</v>
      </c>
      <c r="J35" s="23">
        <v>0.16</v>
      </c>
      <c r="K35" s="39">
        <f t="shared" si="8"/>
        <v>27.043200000000002</v>
      </c>
      <c r="L35" s="41"/>
      <c r="M35" s="26"/>
      <c r="N35" s="14">
        <f t="shared" si="9"/>
        <v>0</v>
      </c>
      <c r="O35" s="41"/>
      <c r="P35" s="41"/>
      <c r="Q35" s="14">
        <f t="shared" si="10"/>
        <v>0</v>
      </c>
      <c r="R35" s="46">
        <f t="shared" si="11"/>
        <v>51.12</v>
      </c>
      <c r="S35" s="50" t="s">
        <v>35</v>
      </c>
      <c r="T35" s="54"/>
      <c r="U35" s="49"/>
    </row>
    <row r="36" spans="1:21" s="1" customFormat="1" ht="51" customHeight="1">
      <c r="A36" s="18">
        <v>30</v>
      </c>
      <c r="B36" s="19" t="s">
        <v>78</v>
      </c>
      <c r="C36" s="19" t="s">
        <v>79</v>
      </c>
      <c r="D36" s="20">
        <v>1340</v>
      </c>
      <c r="E36" s="21">
        <f t="shared" si="6"/>
        <v>1339.91</v>
      </c>
      <c r="F36" s="24">
        <v>1339.91</v>
      </c>
      <c r="G36" s="25">
        <v>0.16</v>
      </c>
      <c r="H36" s="14">
        <f t="shared" si="7"/>
        <v>214.3856</v>
      </c>
      <c r="I36" s="40"/>
      <c r="J36" s="23"/>
      <c r="K36" s="39">
        <f t="shared" si="8"/>
        <v>0</v>
      </c>
      <c r="L36" s="41"/>
      <c r="M36" s="26"/>
      <c r="N36" s="14">
        <f t="shared" si="9"/>
        <v>0</v>
      </c>
      <c r="O36" s="41"/>
      <c r="P36" s="41"/>
      <c r="Q36" s="14">
        <f t="shared" si="10"/>
        <v>0</v>
      </c>
      <c r="R36" s="46">
        <f t="shared" si="11"/>
        <v>214.39</v>
      </c>
      <c r="S36" s="50" t="s">
        <v>35</v>
      </c>
      <c r="T36" s="54"/>
      <c r="U36" s="49"/>
    </row>
    <row r="37" spans="1:21" s="1" customFormat="1" ht="51" customHeight="1">
      <c r="A37" s="18">
        <v>31</v>
      </c>
      <c r="B37" s="19" t="s">
        <v>80</v>
      </c>
      <c r="C37" s="19" t="s">
        <v>81</v>
      </c>
      <c r="D37" s="20">
        <v>333.13</v>
      </c>
      <c r="E37" s="21">
        <f t="shared" si="6"/>
        <v>333.10999999999996</v>
      </c>
      <c r="F37" s="24">
        <v>320.33</v>
      </c>
      <c r="G37" s="25">
        <v>0.1</v>
      </c>
      <c r="H37" s="14">
        <f t="shared" si="7"/>
        <v>32.033</v>
      </c>
      <c r="I37" s="40"/>
      <c r="J37" s="23"/>
      <c r="K37" s="39">
        <f t="shared" si="8"/>
        <v>0</v>
      </c>
      <c r="L37" s="41">
        <v>12.78</v>
      </c>
      <c r="M37" s="26">
        <v>0.15</v>
      </c>
      <c r="N37" s="14">
        <f t="shared" si="9"/>
        <v>1.9169999999999998</v>
      </c>
      <c r="O37" s="41"/>
      <c r="P37" s="41"/>
      <c r="Q37" s="14">
        <f t="shared" si="10"/>
        <v>0</v>
      </c>
      <c r="R37" s="46">
        <f t="shared" si="11"/>
        <v>33.95</v>
      </c>
      <c r="S37" s="50"/>
      <c r="T37" s="54"/>
      <c r="U37" s="49"/>
    </row>
    <row r="38" spans="1:21" s="1" customFormat="1" ht="51" customHeight="1">
      <c r="A38" s="18">
        <v>32</v>
      </c>
      <c r="B38" s="19" t="s">
        <v>82</v>
      </c>
      <c r="C38" s="19" t="s">
        <v>83</v>
      </c>
      <c r="D38" s="20">
        <v>214.5</v>
      </c>
      <c r="E38" s="21">
        <f t="shared" si="6"/>
        <v>211.59</v>
      </c>
      <c r="F38" s="24">
        <v>211.59</v>
      </c>
      <c r="G38" s="25">
        <v>0.1</v>
      </c>
      <c r="H38" s="14">
        <f t="shared" si="7"/>
        <v>21.159000000000002</v>
      </c>
      <c r="I38" s="40"/>
      <c r="J38" s="23"/>
      <c r="K38" s="39">
        <f t="shared" si="8"/>
        <v>0</v>
      </c>
      <c r="L38" s="41"/>
      <c r="M38" s="26"/>
      <c r="N38" s="14">
        <f t="shared" si="9"/>
        <v>0</v>
      </c>
      <c r="O38" s="41"/>
      <c r="P38" s="41"/>
      <c r="Q38" s="14">
        <f t="shared" si="10"/>
        <v>0</v>
      </c>
      <c r="R38" s="46">
        <f t="shared" si="11"/>
        <v>21.16</v>
      </c>
      <c r="S38" s="50"/>
      <c r="T38" s="54"/>
      <c r="U38" s="49"/>
    </row>
    <row r="39" spans="1:21" s="1" customFormat="1" ht="51" customHeight="1">
      <c r="A39" s="18">
        <v>33</v>
      </c>
      <c r="B39" s="19" t="s">
        <v>84</v>
      </c>
      <c r="C39" s="19" t="s">
        <v>85</v>
      </c>
      <c r="D39" s="20">
        <v>720</v>
      </c>
      <c r="E39" s="21">
        <f t="shared" si="6"/>
        <v>678.35</v>
      </c>
      <c r="F39" s="24">
        <v>401.81</v>
      </c>
      <c r="G39" s="25">
        <v>0.12</v>
      </c>
      <c r="H39" s="14">
        <f t="shared" si="7"/>
        <v>48.2172</v>
      </c>
      <c r="I39" s="40">
        <v>259.69</v>
      </c>
      <c r="J39" s="23">
        <v>0.15</v>
      </c>
      <c r="K39" s="39">
        <f t="shared" si="8"/>
        <v>38.9535</v>
      </c>
      <c r="L39" s="41">
        <v>16.85</v>
      </c>
      <c r="M39" s="26">
        <v>0.15</v>
      </c>
      <c r="N39" s="14">
        <f t="shared" si="9"/>
        <v>2.5275000000000003</v>
      </c>
      <c r="O39" s="41"/>
      <c r="P39" s="41"/>
      <c r="Q39" s="14">
        <f t="shared" si="10"/>
        <v>0</v>
      </c>
      <c r="R39" s="46">
        <f t="shared" si="11"/>
        <v>89.7</v>
      </c>
      <c r="S39" s="50"/>
      <c r="T39" s="54"/>
      <c r="U39" s="49"/>
    </row>
    <row r="40" spans="1:21" s="1" customFormat="1" ht="51" customHeight="1">
      <c r="A40" s="18">
        <v>34</v>
      </c>
      <c r="B40" s="19" t="s">
        <v>86</v>
      </c>
      <c r="C40" s="19" t="s">
        <v>87</v>
      </c>
      <c r="D40" s="20">
        <v>122.19</v>
      </c>
      <c r="E40" s="21">
        <f t="shared" si="6"/>
        <v>111.27</v>
      </c>
      <c r="F40" s="24">
        <v>111.27</v>
      </c>
      <c r="G40" s="25">
        <v>0.08</v>
      </c>
      <c r="H40" s="14">
        <f t="shared" si="7"/>
        <v>8.9016</v>
      </c>
      <c r="I40" s="40"/>
      <c r="J40" s="23"/>
      <c r="K40" s="39">
        <f t="shared" si="8"/>
        <v>0</v>
      </c>
      <c r="L40" s="41"/>
      <c r="M40" s="26"/>
      <c r="N40" s="14">
        <f t="shared" si="9"/>
        <v>0</v>
      </c>
      <c r="O40" s="41"/>
      <c r="P40" s="41"/>
      <c r="Q40" s="14">
        <f t="shared" si="10"/>
        <v>0</v>
      </c>
      <c r="R40" s="46">
        <f t="shared" si="11"/>
        <v>8.9</v>
      </c>
      <c r="S40" s="50"/>
      <c r="T40" s="54"/>
      <c r="U40" s="49"/>
    </row>
    <row r="41" spans="1:21" s="1" customFormat="1" ht="39.75" customHeight="1">
      <c r="A41" s="18">
        <v>35</v>
      </c>
      <c r="B41" s="19" t="s">
        <v>88</v>
      </c>
      <c r="C41" s="19" t="s">
        <v>89</v>
      </c>
      <c r="D41" s="20">
        <v>207.46</v>
      </c>
      <c r="E41" s="21">
        <f t="shared" si="6"/>
        <v>200.73</v>
      </c>
      <c r="F41" s="24">
        <v>31.2</v>
      </c>
      <c r="G41" s="25">
        <v>0.1</v>
      </c>
      <c r="H41" s="14">
        <f t="shared" si="7"/>
        <v>3.12</v>
      </c>
      <c r="I41" s="40">
        <v>168.08</v>
      </c>
      <c r="J41" s="23">
        <v>0.15</v>
      </c>
      <c r="K41" s="39">
        <f t="shared" si="8"/>
        <v>25.212</v>
      </c>
      <c r="L41" s="41">
        <v>1.45</v>
      </c>
      <c r="M41" s="26">
        <v>0.15</v>
      </c>
      <c r="N41" s="14">
        <f t="shared" si="9"/>
        <v>0.2175</v>
      </c>
      <c r="O41" s="41"/>
      <c r="P41" s="29"/>
      <c r="Q41" s="14">
        <f t="shared" si="10"/>
        <v>0</v>
      </c>
      <c r="R41" s="46">
        <f t="shared" si="11"/>
        <v>28.55</v>
      </c>
      <c r="S41" s="50"/>
      <c r="T41" s="51"/>
      <c r="U41" s="49"/>
    </row>
    <row r="42" spans="1:21" s="1" customFormat="1" ht="39.75" customHeight="1">
      <c r="A42" s="18">
        <v>36</v>
      </c>
      <c r="B42" s="19" t="s">
        <v>90</v>
      </c>
      <c r="C42" s="19" t="s">
        <v>91</v>
      </c>
      <c r="D42" s="20">
        <v>594.13</v>
      </c>
      <c r="E42" s="21">
        <f t="shared" si="6"/>
        <v>630.08</v>
      </c>
      <c r="F42" s="24">
        <v>567.72</v>
      </c>
      <c r="G42" s="25">
        <v>0.12</v>
      </c>
      <c r="H42" s="14">
        <f t="shared" si="7"/>
        <v>68.1264</v>
      </c>
      <c r="I42" s="40">
        <v>57.72</v>
      </c>
      <c r="J42" s="23">
        <v>0.15</v>
      </c>
      <c r="K42" s="39">
        <f t="shared" si="8"/>
        <v>8.658</v>
      </c>
      <c r="L42" s="41">
        <v>4.64</v>
      </c>
      <c r="M42" s="26">
        <v>0.15</v>
      </c>
      <c r="N42" s="14">
        <f t="shared" si="9"/>
        <v>0.696</v>
      </c>
      <c r="O42" s="41"/>
      <c r="P42" s="29"/>
      <c r="Q42" s="14">
        <f t="shared" si="10"/>
        <v>0</v>
      </c>
      <c r="R42" s="46">
        <f t="shared" si="11"/>
        <v>77.48</v>
      </c>
      <c r="S42" s="52"/>
      <c r="T42" s="51"/>
      <c r="U42" s="49"/>
    </row>
    <row r="43" spans="1:21" s="1" customFormat="1" ht="39.75" customHeight="1">
      <c r="A43" s="18">
        <v>37</v>
      </c>
      <c r="B43" s="19" t="s">
        <v>92</v>
      </c>
      <c r="C43" s="19" t="s">
        <v>93</v>
      </c>
      <c r="D43" s="20">
        <v>671.7</v>
      </c>
      <c r="E43" s="21">
        <f t="shared" si="6"/>
        <v>694.5</v>
      </c>
      <c r="F43" s="24">
        <v>542.77</v>
      </c>
      <c r="G43" s="25">
        <v>0.12</v>
      </c>
      <c r="H43" s="14">
        <f t="shared" si="7"/>
        <v>65.13239999999999</v>
      </c>
      <c r="I43" s="40">
        <v>143.68</v>
      </c>
      <c r="J43" s="23">
        <v>0.15</v>
      </c>
      <c r="K43" s="39">
        <f t="shared" si="8"/>
        <v>21.552</v>
      </c>
      <c r="L43" s="41">
        <v>8.05</v>
      </c>
      <c r="M43" s="26">
        <v>0.15</v>
      </c>
      <c r="N43" s="14">
        <f t="shared" si="9"/>
        <v>1.2075</v>
      </c>
      <c r="O43" s="41"/>
      <c r="P43" s="29"/>
      <c r="Q43" s="14">
        <f t="shared" si="10"/>
        <v>0</v>
      </c>
      <c r="R43" s="46">
        <f t="shared" si="11"/>
        <v>87.89</v>
      </c>
      <c r="S43" s="52"/>
      <c r="T43" s="51"/>
      <c r="U43" s="49"/>
    </row>
    <row r="44" spans="1:21" s="1" customFormat="1" ht="39.75" customHeight="1">
      <c r="A44" s="18">
        <v>38</v>
      </c>
      <c r="B44" s="19" t="s">
        <v>94</v>
      </c>
      <c r="C44" s="19" t="s">
        <v>95</v>
      </c>
      <c r="D44" s="20">
        <v>745.7</v>
      </c>
      <c r="E44" s="21">
        <f t="shared" si="6"/>
        <v>538.83</v>
      </c>
      <c r="F44" s="24">
        <v>415.31</v>
      </c>
      <c r="G44" s="25">
        <v>0.12</v>
      </c>
      <c r="H44" s="14">
        <f t="shared" si="7"/>
        <v>49.837199999999996</v>
      </c>
      <c r="I44" s="40">
        <v>123.52</v>
      </c>
      <c r="J44" s="23">
        <v>0.15</v>
      </c>
      <c r="K44" s="39">
        <f t="shared" si="8"/>
        <v>18.528</v>
      </c>
      <c r="L44" s="41"/>
      <c r="M44" s="26"/>
      <c r="N44" s="14">
        <f t="shared" si="9"/>
        <v>0</v>
      </c>
      <c r="O44" s="41"/>
      <c r="P44" s="29"/>
      <c r="Q44" s="14">
        <f t="shared" si="10"/>
        <v>0</v>
      </c>
      <c r="R44" s="46">
        <f t="shared" si="11"/>
        <v>68.37</v>
      </c>
      <c r="S44" s="50"/>
      <c r="T44" s="51"/>
      <c r="U44" s="49"/>
    </row>
    <row r="45" spans="1:21" s="1" customFormat="1" ht="39.75" customHeight="1">
      <c r="A45" s="18">
        <v>39</v>
      </c>
      <c r="B45" s="19" t="s">
        <v>96</v>
      </c>
      <c r="C45" s="19" t="s">
        <v>97</v>
      </c>
      <c r="D45" s="20">
        <v>282.26</v>
      </c>
      <c r="E45" s="21">
        <f t="shared" si="6"/>
        <v>263.48</v>
      </c>
      <c r="F45" s="24">
        <v>237.24</v>
      </c>
      <c r="G45" s="25">
        <v>0.1</v>
      </c>
      <c r="H45" s="14">
        <f t="shared" si="7"/>
        <v>23.724000000000004</v>
      </c>
      <c r="I45" s="40">
        <v>20.85</v>
      </c>
      <c r="J45" s="23">
        <v>0.15</v>
      </c>
      <c r="K45" s="39">
        <f t="shared" si="8"/>
        <v>3.1275</v>
      </c>
      <c r="L45" s="41">
        <v>5.39</v>
      </c>
      <c r="M45" s="26">
        <v>0.15</v>
      </c>
      <c r="N45" s="14">
        <f t="shared" si="9"/>
        <v>0.8084999999999999</v>
      </c>
      <c r="O45" s="41"/>
      <c r="P45" s="29"/>
      <c r="Q45" s="14">
        <f t="shared" si="10"/>
        <v>0</v>
      </c>
      <c r="R45" s="46">
        <f t="shared" si="11"/>
        <v>27.66</v>
      </c>
      <c r="S45" s="50"/>
      <c r="T45" s="51"/>
      <c r="U45" s="49"/>
    </row>
    <row r="46" spans="1:21" s="1" customFormat="1" ht="39.75" customHeight="1">
      <c r="A46" s="18">
        <v>40</v>
      </c>
      <c r="B46" s="31" t="s">
        <v>98</v>
      </c>
      <c r="C46" s="31" t="s">
        <v>99</v>
      </c>
      <c r="D46" s="32">
        <v>412.66</v>
      </c>
      <c r="E46" s="33">
        <f t="shared" si="6"/>
        <v>326.90999999999997</v>
      </c>
      <c r="F46" s="24">
        <v>282.35</v>
      </c>
      <c r="G46" s="25">
        <v>0.1</v>
      </c>
      <c r="H46" s="14">
        <f t="shared" si="7"/>
        <v>28.235000000000003</v>
      </c>
      <c r="I46" s="40">
        <v>7.84</v>
      </c>
      <c r="J46" s="23">
        <v>0.15</v>
      </c>
      <c r="K46" s="39">
        <f t="shared" si="8"/>
        <v>1.176</v>
      </c>
      <c r="L46" s="41">
        <v>36.72</v>
      </c>
      <c r="M46" s="26">
        <v>0.15</v>
      </c>
      <c r="N46" s="14">
        <f t="shared" si="9"/>
        <v>5.508</v>
      </c>
      <c r="O46" s="41"/>
      <c r="P46" s="29"/>
      <c r="Q46" s="14">
        <f t="shared" si="10"/>
        <v>0</v>
      </c>
      <c r="R46" s="58">
        <f t="shared" si="11"/>
        <v>34.92</v>
      </c>
      <c r="S46" s="59"/>
      <c r="T46" s="60"/>
      <c r="U46" s="49"/>
    </row>
    <row r="47" spans="1:21" s="1" customFormat="1" ht="39.75" customHeight="1">
      <c r="A47" s="18">
        <v>41</v>
      </c>
      <c r="B47" s="19" t="s">
        <v>100</v>
      </c>
      <c r="C47" s="19" t="s">
        <v>101</v>
      </c>
      <c r="D47" s="20">
        <v>1144.52</v>
      </c>
      <c r="E47" s="21">
        <f t="shared" si="6"/>
        <v>1094.8700000000001</v>
      </c>
      <c r="F47" s="24">
        <v>951.07</v>
      </c>
      <c r="G47" s="25">
        <v>0.16</v>
      </c>
      <c r="H47" s="14">
        <f t="shared" si="7"/>
        <v>152.1712</v>
      </c>
      <c r="I47" s="42"/>
      <c r="J47" s="23"/>
      <c r="K47" s="39">
        <f t="shared" si="8"/>
        <v>0</v>
      </c>
      <c r="L47" s="41">
        <v>143.8</v>
      </c>
      <c r="M47" s="26">
        <v>0.16</v>
      </c>
      <c r="N47" s="14">
        <f t="shared" si="9"/>
        <v>23.008000000000003</v>
      </c>
      <c r="O47" s="41"/>
      <c r="P47" s="29"/>
      <c r="Q47" s="14">
        <f t="shared" si="10"/>
        <v>0</v>
      </c>
      <c r="R47" s="46">
        <f t="shared" si="11"/>
        <v>175.18</v>
      </c>
      <c r="S47" s="50" t="s">
        <v>35</v>
      </c>
      <c r="T47" s="51"/>
      <c r="U47" s="49"/>
    </row>
    <row r="48" spans="1:20" ht="27" customHeight="1">
      <c r="A48" s="18">
        <v>42</v>
      </c>
      <c r="B48" s="34" t="s">
        <v>102</v>
      </c>
      <c r="C48" s="34" t="s">
        <v>103</v>
      </c>
      <c r="D48" s="34">
        <v>88.2</v>
      </c>
      <c r="E48" s="21">
        <f t="shared" si="6"/>
        <v>88.2</v>
      </c>
      <c r="F48" s="24"/>
      <c r="G48" s="25"/>
      <c r="H48" s="14">
        <f t="shared" si="7"/>
        <v>0</v>
      </c>
      <c r="I48" s="40">
        <v>88.2</v>
      </c>
      <c r="J48" s="23">
        <v>0.15</v>
      </c>
      <c r="K48" s="39">
        <f t="shared" si="8"/>
        <v>13.23</v>
      </c>
      <c r="L48" s="41"/>
      <c r="M48" s="26"/>
      <c r="N48" s="14">
        <f t="shared" si="9"/>
        <v>0</v>
      </c>
      <c r="O48" s="41"/>
      <c r="P48" s="41"/>
      <c r="Q48" s="14">
        <f t="shared" si="10"/>
        <v>0</v>
      </c>
      <c r="R48" s="46">
        <f aca="true" t="shared" si="12" ref="R48:R52">ROUND(H48+K48+N48+Q48,2)</f>
        <v>13.23</v>
      </c>
      <c r="S48" s="50"/>
      <c r="T48" s="54"/>
    </row>
    <row r="49" spans="1:20" ht="27" customHeight="1">
      <c r="A49" s="18">
        <v>43</v>
      </c>
      <c r="B49" s="35" t="s">
        <v>104</v>
      </c>
      <c r="C49" s="35" t="s">
        <v>105</v>
      </c>
      <c r="D49" s="34">
        <v>221.11</v>
      </c>
      <c r="E49" s="21">
        <f t="shared" si="6"/>
        <v>223.89</v>
      </c>
      <c r="F49" s="24">
        <v>131.31</v>
      </c>
      <c r="G49" s="25">
        <v>0.1</v>
      </c>
      <c r="H49" s="14">
        <f t="shared" si="7"/>
        <v>13.131</v>
      </c>
      <c r="I49" s="40">
        <v>92.58</v>
      </c>
      <c r="J49" s="23">
        <v>0.15</v>
      </c>
      <c r="K49" s="39">
        <f t="shared" si="8"/>
        <v>13.886999999999999</v>
      </c>
      <c r="L49" s="41"/>
      <c r="M49" s="26"/>
      <c r="N49" s="14">
        <f t="shared" si="9"/>
        <v>0</v>
      </c>
      <c r="O49" s="41"/>
      <c r="P49" s="41"/>
      <c r="Q49" s="14">
        <f t="shared" si="10"/>
        <v>0</v>
      </c>
      <c r="R49" s="46">
        <f t="shared" si="12"/>
        <v>27.02</v>
      </c>
      <c r="S49" s="50"/>
      <c r="T49" s="54"/>
    </row>
    <row r="50" spans="1:20" ht="33.75">
      <c r="A50" s="18">
        <v>44</v>
      </c>
      <c r="B50" s="35" t="s">
        <v>106</v>
      </c>
      <c r="C50" s="35" t="s">
        <v>107</v>
      </c>
      <c r="D50" s="34">
        <v>2127.82</v>
      </c>
      <c r="E50" s="21">
        <f t="shared" si="6"/>
        <v>2104.54</v>
      </c>
      <c r="F50" s="24">
        <v>1115.52</v>
      </c>
      <c r="G50" s="25">
        <v>0.15</v>
      </c>
      <c r="H50" s="14">
        <f t="shared" si="7"/>
        <v>167.328</v>
      </c>
      <c r="I50" s="40">
        <v>989.02</v>
      </c>
      <c r="J50" s="23">
        <v>0.15</v>
      </c>
      <c r="K50" s="39">
        <f t="shared" si="8"/>
        <v>148.35299999999998</v>
      </c>
      <c r="L50" s="41"/>
      <c r="M50" s="26"/>
      <c r="N50" s="14">
        <f t="shared" si="9"/>
        <v>0</v>
      </c>
      <c r="O50" s="41"/>
      <c r="P50" s="41"/>
      <c r="Q50" s="14">
        <f t="shared" si="10"/>
        <v>0</v>
      </c>
      <c r="R50" s="46">
        <f t="shared" si="12"/>
        <v>315.68</v>
      </c>
      <c r="S50" s="50"/>
      <c r="T50" s="51"/>
    </row>
    <row r="51" spans="1:20" ht="22.5">
      <c r="A51" s="18">
        <v>45</v>
      </c>
      <c r="B51" s="19" t="s">
        <v>108</v>
      </c>
      <c r="C51" s="19" t="s">
        <v>109</v>
      </c>
      <c r="D51" s="20">
        <v>421.31</v>
      </c>
      <c r="E51" s="27">
        <v>421.3</v>
      </c>
      <c r="F51" s="28">
        <v>421.3</v>
      </c>
      <c r="G51" s="29">
        <v>0.1</v>
      </c>
      <c r="H51" s="30">
        <v>42.13</v>
      </c>
      <c r="I51" s="41"/>
      <c r="J51" s="26"/>
      <c r="K51" s="39">
        <v>0</v>
      </c>
      <c r="L51" s="41"/>
      <c r="M51" s="26"/>
      <c r="N51" s="30">
        <v>0</v>
      </c>
      <c r="O51" s="41"/>
      <c r="P51" s="41"/>
      <c r="Q51" s="30">
        <v>0</v>
      </c>
      <c r="R51" s="46">
        <f t="shared" si="12"/>
        <v>42.13</v>
      </c>
      <c r="S51" s="56"/>
      <c r="T51" s="51"/>
    </row>
    <row r="52" spans="1:20" ht="23.25">
      <c r="A52" s="18">
        <v>46</v>
      </c>
      <c r="B52" s="19" t="s">
        <v>110</v>
      </c>
      <c r="C52" s="19" t="s">
        <v>111</v>
      </c>
      <c r="D52" s="20">
        <v>231.56</v>
      </c>
      <c r="E52" s="21">
        <v>231.55</v>
      </c>
      <c r="F52" s="24">
        <v>231.55</v>
      </c>
      <c r="G52" s="25">
        <v>0.11</v>
      </c>
      <c r="H52" s="14">
        <v>25.4705</v>
      </c>
      <c r="I52" s="40"/>
      <c r="J52" s="23"/>
      <c r="K52" s="39">
        <v>0</v>
      </c>
      <c r="L52" s="41"/>
      <c r="M52" s="26"/>
      <c r="N52" s="14">
        <v>0</v>
      </c>
      <c r="O52" s="41"/>
      <c r="P52" s="29"/>
      <c r="Q52" s="14">
        <v>0</v>
      </c>
      <c r="R52" s="46">
        <f t="shared" si="12"/>
        <v>25.47</v>
      </c>
      <c r="S52" s="52" t="s">
        <v>35</v>
      </c>
      <c r="T52" s="51"/>
    </row>
    <row r="53" spans="1:21" ht="33.75" customHeight="1">
      <c r="A53" s="36" t="s">
        <v>112</v>
      </c>
      <c r="B53" s="36"/>
      <c r="C53" s="36"/>
      <c r="D53" s="36"/>
      <c r="E53" s="18">
        <f>SUM(E7:E47)</f>
        <v>15937.490000000003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61">
        <f>SUM(R7:R52)</f>
        <v>2494.71</v>
      </c>
      <c r="S53" s="50"/>
      <c r="T53" s="50"/>
      <c r="U53" s="49"/>
    </row>
    <row r="54" ht="27.75" customHeight="1"/>
  </sheetData>
  <sheetProtection/>
  <mergeCells count="17">
    <mergeCell ref="A1:B1"/>
    <mergeCell ref="A2:T2"/>
    <mergeCell ref="S3:T3"/>
    <mergeCell ref="F4:Q4"/>
    <mergeCell ref="F5:H5"/>
    <mergeCell ref="I5:K5"/>
    <mergeCell ref="L5:N5"/>
    <mergeCell ref="O5:Q5"/>
    <mergeCell ref="A53:D53"/>
    <mergeCell ref="A4:A6"/>
    <mergeCell ref="B4:B6"/>
    <mergeCell ref="C4:C6"/>
    <mergeCell ref="D4:D6"/>
    <mergeCell ref="E4:E6"/>
    <mergeCell ref="R4:R6"/>
    <mergeCell ref="S4:S6"/>
    <mergeCell ref="T4:T6"/>
  </mergeCells>
  <printOptions/>
  <pageMargins left="0.15694444444444444" right="0.15694444444444444" top="0.39" bottom="0.3145833333333333" header="0.39305555555555555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asdjalf</dc:creator>
  <cp:keywords/>
  <dc:description/>
  <cp:lastModifiedBy>Administrator</cp:lastModifiedBy>
  <cp:lastPrinted>2020-05-20T08:39:35Z</cp:lastPrinted>
  <dcterms:created xsi:type="dcterms:W3CDTF">2017-04-27T02:09:00Z</dcterms:created>
  <dcterms:modified xsi:type="dcterms:W3CDTF">2020-11-19T01:56:38Z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